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8755" windowHeight="1513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<sst xmlns="http://schemas.openxmlformats.org/spreadsheetml/2006/main" count="43" uniqueCount="42">
  <si>
    <t>Отчет № 9. 31.10.2025 8:35:56</t>
  </si>
  <si>
    <t>Итоговый финансовый отчет о поступлении и расходовании средств избирательного фонда  кандидата
Чемисова Татьяна Евгеньевна                     № 40810810235710000129
Сбербанк России ОАО 8593/00515 с.Долгоруково, ул.Советская, 1
 </t>
  </si>
  <si>
    <t>Выборы депутатов Совета депутатов Долгоруковского муниципального округа Липецкой области Российской Федерации первого созыва</t>
  </si>
  <si>
    <t>Липецкая область</t>
  </si>
  <si>
    <t>Трехмандатный №1 (№ 1)</t>
  </si>
  <si>
    <t>По состоянию на 02.10.2025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</si>
  <si>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</si>
  <si>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</si>
  <si>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</si>
  <si>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</si>
  <si>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</si>
  <si>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</si>
  <si>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</si>
  <si>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</si>
  <si>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</si>
  <si>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</si>
  <si>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</si>
  <si>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</si>
  <si>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</si>
  <si>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</si>
  <si>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</si>
  <si>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</si>
  <si>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</si>
  <si>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</si>
  <si>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</si>
  <si>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</si>
  <si>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</si>
  <si>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</si>
  <si>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</si>
  <si>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</si>
  <si>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</si>
  <si>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</si>
  <si>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</si>
  <si>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</si>
  <si>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</si>
  <si>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</si>
  <si>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</si>
  <si>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</si>
  <si>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Председатель</t>
  </si>
  <si>
    <t>Территориальной Избирательной комиссии Долгоруковского района</t>
  </si>
  <si>
    <t xml:space="preserve">    Т.С. Королева</t>
  </si>
  <si>
    <t>(инициалы, фамилия)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</si>
</sst>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5" fillId="3" borderId="3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3" xfId="0" quotePrefix="1" applyNumberFormat="1" applyFont="1" applyFill="1" applyBorder="1" applyAlignment="1">
      <alignment horizontal="center" vertical="center" wrapText="1"/>
    </xf>
    <xf numFmtId="0" fontId="6" fillId="2" borderId="2" xfId="0" quotePrefix="1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42</xdr:row>
      <xdr:rowOff>165100</xdr:rowOff>
    </xdr:from>
    <xdr:to>
      <xdr:col>4</xdr:col>
      <xdr:colOff>555625</xdr:colOff>
      <xdr:row>45</xdr:row>
      <xdr:rowOff>101600</xdr:rowOff>
    </xdr:to>
    <xdr:sp macro="" textlink="">
      <xdr:nvSpPr>
        <xdr:cNvPr id="2" name="TextBox 1"/>
        <xdr:cNvSpPr txBox="1"/>
      </xdr:nvSpPr>
      <xdr:spPr>
        <a:xfrm>
          <a:off x="3667125" y="26377900"/>
          <a:ext cx="2032000" cy="508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ru-RU" sz="1100">
              <a:latin typeface="Times New Roman"/>
            </a:rPr>
            <a:t>__________________________</a:t>
          </a:r>
        </a:p>
        <a:p>
          <a:r>
            <a:rPr lang="ru-RU" sz="1100">
              <a:latin typeface="Times New Roman"/>
            </a:rPr>
            <a:t>              (дата, подпись)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5"/>
  <sheetViews>
    <sheetView tabSelected="1" workbookViewId="0"/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0</v>
      </c>
    </row>
    <row r="2" spans="1:5" ht="290.45" customHeight="1">
      <c r="A2" s="2" t="s">
        <v>1</v>
      </c>
      <c r="B2" s="2"/>
      <c r="C2" s="2"/>
      <c r="D2" s="2"/>
      <c r="E2" s="2"/>
    </row>
    <row r="3" spans="1:5" ht="15.75">
      <c r="A3" s="3" t="s">
        <v>2</v>
      </c>
      <c r="B3" s="3"/>
      <c r="C3" s="3"/>
      <c r="D3" s="3"/>
      <c r="E3" s="3"/>
    </row>
    <row r="4" spans="1:5" ht="15.75">
      <c r="A4" s="3" t="s">
        <v>3</v>
      </c>
      <c r="B4" s="3"/>
      <c r="C4" s="3"/>
      <c r="D4" s="3"/>
      <c r="E4" s="3"/>
    </row>
    <row r="5" spans="1:5" ht="15.75">
      <c r="A5" s="3" t="s">
        <v>4</v>
      </c>
      <c r="B5" s="3"/>
      <c r="C5" s="3"/>
      <c r="D5" s="3"/>
      <c r="E5" s="3"/>
    </row>
    <row r="6" spans="1:5">
      <c r="E6" s="4" t="s">
        <v>5</v>
      </c>
    </row>
    <row r="7" spans="1:5">
      <c r="E7" s="4" t="s">
        <v>6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7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7</v>
      </c>
      <c r="B11" s="12" t="str">
        <f>"Поступило средств в избирательный фонд, всего"</f>
        <v>Поступило средств в избирательный фонд, всего</v>
      </c>
      <c r="C11" s="13" t="str">
        <f>"10"</f>
        <v>10</v>
      </c>
      <c r="D11" s="14" t="str">
        <f>"24060"</f>
        <v>24060</v>
      </c>
      <c r="E11" s="12" t="str">
        <f>""</f>
        <v/>
      </c>
    </row>
    <row r="12" spans="1:5" ht="51">
      <c r="A12" s="11" t="s">
        <v>8</v>
      </c>
      <c r="B12" s="12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"24060"</f>
        <v>24060</v>
      </c>
      <c r="E12" s="12" t="str">
        <f>""</f>
        <v/>
      </c>
    </row>
    <row r="13" spans="1:5" ht="51">
      <c r="A13" s="11" t="s">
        <v>9</v>
      </c>
      <c r="B13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13" t="str">
        <f>"30"</f>
        <v>30</v>
      </c>
      <c r="D13" s="14" t="str">
        <f>"15900"</f>
        <v>15900</v>
      </c>
      <c r="E13" s="12" t="str">
        <f>""</f>
        <v/>
      </c>
    </row>
    <row r="14" spans="1:5" ht="51">
      <c r="A14" s="11" t="s">
        <v>10</v>
      </c>
      <c r="B14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3" t="str">
        <f>"40"</f>
        <v>40</v>
      </c>
      <c r="D14" s="14" t="str">
        <f>"8160"</f>
        <v>8160</v>
      </c>
      <c r="E14" s="12" t="str">
        <f>""</f>
        <v/>
      </c>
    </row>
    <row r="15" spans="1:5" ht="38.25">
      <c r="A15" s="11" t="s">
        <v>11</v>
      </c>
      <c r="B15" s="12" t="str">
        <f>"Добровольные пожертвования гражданина"</f>
        <v>Добровольные пожертвования гражданина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38.25">
      <c r="A16" s="11" t="s">
        <v>12</v>
      </c>
      <c r="B16" s="12" t="str">
        <f>"Добровольные пожертвования юридического лица"</f>
        <v>Добровольные пожертвования юридического лица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89.25">
      <c r="A17" s="11" t="s">
        <v>13</v>
      </c>
      <c r="B17" s="12" t="str">
        <f>"Поступило в избирательный фонд денежных средств, подпадающих под действие ч.4, 9, 10 ст.56 областного закона от 06.06.2007 №60-ОЗ"</f>
        <v>Поступило в избирательный фонд денежных средств, подпадающих под действие ч.4, 9, 10 ст.56 областного закона от 06.06.2007 №60-ОЗ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14</v>
      </c>
      <c r="B18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51">
      <c r="A19" s="11" t="s">
        <v>15</v>
      </c>
      <c r="B19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>
      <c r="A20" s="11" t="s">
        <v>16</v>
      </c>
      <c r="B20" s="12" t="str">
        <f>"Средства гражданина"</f>
        <v>Средства гражданина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25.5">
      <c r="A21" s="11" t="s">
        <v>17</v>
      </c>
      <c r="B21" s="12" t="str">
        <f>"Средства юридического лица"</f>
        <v>Средства юридического лица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18</v>
      </c>
      <c r="B22" s="12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19</v>
      </c>
      <c r="B23" s="12" t="str">
        <f>"Перечислено в доход бюджета"</f>
        <v>Перечислено в доход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20</v>
      </c>
      <c r="B24" s="12" t="str">
        <f>"Возвращено жертвователям денежных средств, поступивших с нарушением установленного порядка"</f>
        <v>Возвращено жертвователям денежных средств, поступивших с нарушением установленного порядка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76.5">
      <c r="A25" s="11" t="s">
        <v>21</v>
      </c>
      <c r="B25" s="12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22</v>
      </c>
      <c r="B26" s="12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63.75">
      <c r="A27" s="11" t="s">
        <v>23</v>
      </c>
      <c r="B27" s="12" t="str">
        <f>"Средств, поступивших с превышением предельного размера добровольных пожертвований"</f>
        <v>Средств, поступивших с превышением предельного размера добровольных пожертвований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51">
      <c r="A28" s="11" t="s">
        <v>24</v>
      </c>
      <c r="B28" s="12" t="str">
        <f>"Возвращено жертвователям денежных средств, поступивших в установленном порядке"</f>
        <v>Возвращено жертвователям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25</v>
      </c>
      <c r="B29" s="12" t="str">
        <f>"Израсходовано средств, всего"</f>
        <v>Израсходовано средств, всего</v>
      </c>
      <c r="C29" s="13" t="str">
        <f>"190"</f>
        <v>190</v>
      </c>
      <c r="D29" s="14" t="str">
        <f>"24060"</f>
        <v>24060</v>
      </c>
      <c r="E29" s="12" t="str">
        <f>""</f>
        <v/>
      </c>
    </row>
    <row r="30" spans="1:5" ht="25.5">
      <c r="A30" s="11" t="s">
        <v>26</v>
      </c>
      <c r="B30" s="12" t="str">
        <f>"На организацию сбора подписей избирателей"</f>
        <v>На организацию сбора подписей избирателей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51">
      <c r="A31" s="11" t="s">
        <v>27</v>
      </c>
      <c r="B31" s="12" t="str">
        <f>"Из них на оплату труда лиц, привлекаемых для сбора подписей избирателей"</f>
        <v>Из них 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28</v>
      </c>
      <c r="B32" s="12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29</v>
      </c>
      <c r="B33" s="12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13" t="str">
        <f>"230"</f>
        <v>230</v>
      </c>
      <c r="D33" s="14" t="str">
        <f>"15900"</f>
        <v>15900</v>
      </c>
      <c r="E33" s="12" t="str">
        <f>""</f>
        <v/>
      </c>
    </row>
    <row r="34" spans="1:5" ht="38.25">
      <c r="A34" s="11" t="s">
        <v>30</v>
      </c>
      <c r="B34" s="12" t="str">
        <f>"На предвыборную агитацию через сетевые издания"</f>
        <v>На предвыборную агитацию через сетевые издания</v>
      </c>
      <c r="C34" s="13" t="str">
        <f>"240"</f>
        <v>240</v>
      </c>
      <c r="D34" s="14" t="str">
        <f>"0"</f>
        <v>0</v>
      </c>
      <c r="E34" s="12" t="str">
        <f>""</f>
        <v/>
      </c>
    </row>
    <row r="35" spans="1:5" ht="76.5">
      <c r="A35" s="11" t="s">
        <v>31</v>
      </c>
      <c r="B35" s="12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13" t="str">
        <f>"250"</f>
        <v>250</v>
      </c>
      <c r="D35" s="14" t="str">
        <f>"5000"</f>
        <v>5000</v>
      </c>
      <c r="E35" s="12" t="str">
        <f>""</f>
        <v/>
      </c>
    </row>
    <row r="36" spans="1:5" ht="38.25">
      <c r="A36" s="11" t="s">
        <v>32</v>
      </c>
      <c r="B36" s="12" t="str">
        <f>"На проведение публичных массовых мероприятий"</f>
        <v>На проведение публичных массовых мероприятий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51">
      <c r="A37" s="11" t="s">
        <v>33</v>
      </c>
      <c r="B37" s="12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76.5">
      <c r="A38" s="11" t="s">
        <v>34</v>
      </c>
      <c r="B38" s="12" t="str">
        <f>"На оплату других работ (услуг), выполненных (оказанных) юридическими лицами или гражданами РФ по договорам"</f>
        <v>На оплату других работ (услуг), выполненных (оказанных) юридическими лицами или гражданами РФ по договорам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51">
      <c r="A39" s="11" t="s">
        <v>35</v>
      </c>
      <c r="B39" s="12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13" t="str">
        <f>"290"</f>
        <v>290</v>
      </c>
      <c r="D39" s="14" t="str">
        <f>"3160"</f>
        <v>3160</v>
      </c>
      <c r="E39" s="12" t="str">
        <f>""</f>
        <v/>
      </c>
    </row>
    <row r="40" spans="1:5" ht="89.25">
      <c r="A40" s="11" t="s">
        <v>36</v>
      </c>
      <c r="B40" s="12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13" t="str">
        <f>"300"</f>
        <v>300</v>
      </c>
      <c r="D40" s="14" t="str">
        <f>"0"</f>
        <v>0</v>
      </c>
      <c r="E40" s="12" t="str">
        <f>""</f>
        <v/>
      </c>
    </row>
    <row r="41" spans="1:5" ht="76.5">
      <c r="A41" s="11" t="s">
        <v>37</v>
      </c>
      <c r="B41" s="12" t="str">
        <f>"Остаток средств фонда на дату сдачи отчета (заверяется банковской справкой) (стр.310 = стр.10 - стр.120 - стр.190 - стр.300)"</f>
        <v>Остаток средств фонда на дату сдачи отчета (заверяется банковской справкой) (стр.310 = стр.10 - стр.120 - стр.190 - стр.300)</v>
      </c>
      <c r="C41" s="13" t="str">
        <f>"310"</f>
        <v>310</v>
      </c>
      <c r="D41" s="14" t="str">
        <f>"0"</f>
        <v>0</v>
      </c>
      <c r="E41" s="12" t="str">
        <f>""</f>
        <v/>
      </c>
    </row>
    <row r="44" spans="1:5">
      <c r="A44" s="15" t="s">
        <v>38</v>
      </c>
      <c r="B44" s="15"/>
      <c r="C44" s="15"/>
      <c r="D44" s="17" t="s">
        <v>40</v>
      </c>
      <c r="E44" s="17"/>
    </row>
    <row r="45" spans="1:5" ht="30" customHeight="1">
      <c r="A45" s="16" t="s">
        <v>39</v>
      </c>
      <c r="B45" s="16"/>
      <c r="C45" s="16"/>
      <c r="D45" s="18" t="s">
        <v>41</v>
      </c>
      <c r="E45" s="18"/>
    </row>
  </sheetData>
  <mergeCells count="13">
    <mergeCell ref="A10:B10"/>
    <mergeCell ref="A44:C44"/>
    <mergeCell ref="A45:C45"/>
    <mergeCell ref="D44:E44"/>
    <mergeCell ref="D45:E45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2025-10-31T05:35:59Z</dcterms:created>
  <dcterms:modified xsi:type="dcterms:W3CDTF">2025-10-31T05:36:28Z</dcterms:modified>
</cp:coreProperties>
</file>